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2"/>
  </bookViews>
  <sheets>
    <sheet name="OTP-LAFO" sheetId="1" r:id="rId1"/>
    <sheet name="TEMPO" sheetId="2" r:id="rId2"/>
    <sheet name="NET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<sst xmlns="http://schemas.openxmlformats.org/spreadsheetml/2006/main" count="177" uniqueCount="23">
  <si>
    <t xml:space="preserve">Név: </t>
  </si>
  <si>
    <t>számlavezetési 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</si>
  <si>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</si>
  <si>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</si>
  <si>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</si>
  <si>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</si>
  <si>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</si>
  <si>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</si>
  <si>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</si>
  <si>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</si>
  <si>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</si>
  <si>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</si>
  <si>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</si>
  <si>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</si>
  <si>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költség (szla+pénzfelv.)</t>
  </si>
  <si>
    <t>havi egyszeri pénzfelvétel ATM-ből Mastercard és Visa</t>
  </si>
  <si>
    <t>éves kártyadíj (évente egyszer) Mastercard és Visa</t>
  </si>
  <si>
    <t>e oszlopba a 105.000 Ft feletti bér esetén, f oszlopba a 105.000 Ft alatti bér esetén ennyi a költség</t>
  </si>
  <si>
    <t>e oszlopba a 106.808 Ft feletti bér esetén, f oszlopba a 106.808 Ft alatti bér esetén ennyi a költség</t>
  </si>
  <si>
    <t xml:space="preserve">Összes költség oszloponként: </t>
  </si>
  <si>
    <t>Mindösszesen havi 106.808 Ft-os nettó illetmény felett:</t>
  </si>
  <si>
    <t>Mindösszesen havi 106.808 Ft-os nettó illetmény alatt:</t>
  </si>
  <si>
    <t>havi nettó illetmény (ide kell beírni a havi nettó összegét), a többit kiszámolja a program)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</si>
</sst>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3" sqref="A1:G57"/>
    </sheetView>
  </sheetViews>
  <sheetFormatPr defaultColWidth="9.140625" defaultRowHeight="15"/>
  <cols>
    <col min="1" max="1" width="27.8515625" style="0" bestFit="1" customWidth="1"/>
    <col min="2" max="2" width="19.28125" style="0" bestFit="1" customWidth="1"/>
    <col min="3" max="3" width="15.8515625" style="0" customWidth="1"/>
    <col min="4" max="4" width="17.28125" style="0" bestFit="1" customWidth="1"/>
    <col min="5" max="5" width="20.28125" style="0" customWidth="1"/>
    <col min="6" max="6" width="22.28125" style="0" bestFit="1" customWidth="1"/>
  </cols>
  <sheetData>
    <row r="1" ht="15">
      <c r="A1" t="s">
        <v>0</v>
      </c>
    </row>
    <row r="2" spans="2:6" ht="90">
      <c r="B2" s="1" t="s">
        <v>22</v>
      </c>
      <c r="C2" s="1" t="s">
        <v>16</v>
      </c>
      <c r="D2" t="s">
        <v>1</v>
      </c>
      <c r="E2" s="1" t="s">
        <v>15</v>
      </c>
      <c r="F2" t="s">
        <v>14</v>
      </c>
    </row>
    <row r="3" spans="1:3" ht="15">
      <c r="A3">
        <v>2010</v>
      </c>
      <c r="C3">
        <v>1800</v>
      </c>
    </row>
    <row r="4" spans="1:6" ht="15">
      <c r="A4" t="s">
        <v>2</v>
      </c>
      <c r="D4">
        <v>299</v>
      </c>
      <c r="E4">
        <f>54+B4*0.0054</f>
        <v>54</v>
      </c>
      <c r="F4">
        <f>D4+E4</f>
        <v>353</v>
      </c>
    </row>
    <row r="5" spans="1:6" ht="15">
      <c r="A5" t="s">
        <v>3</v>
      </c>
      <c r="D5">
        <v>299</v>
      </c>
      <c r="E5">
        <f aca="true" t="shared" si="0" ref="E5:F18">54+B5*0.0054</f>
        <v>54</v>
      </c>
      <c r="F5">
        <f t="shared" si="0"/>
        <v>54</v>
      </c>
    </row>
    <row r="6" spans="1:6" ht="15">
      <c r="A6" t="s">
        <v>4</v>
      </c>
      <c r="D6">
        <v>299</v>
      </c>
      <c r="E6">
        <f t="shared" si="0"/>
        <v>54</v>
      </c>
      <c r="F6">
        <f t="shared" si="0"/>
        <v>54</v>
      </c>
    </row>
    <row r="7" spans="1:6" ht="15">
      <c r="A7" t="s">
        <v>5</v>
      </c>
      <c r="D7">
        <v>299</v>
      </c>
      <c r="E7">
        <f t="shared" si="0"/>
        <v>54</v>
      </c>
      <c r="F7">
        <f t="shared" si="0"/>
        <v>54</v>
      </c>
    </row>
    <row r="8" spans="1:6" ht="15">
      <c r="A8" t="s">
        <v>6</v>
      </c>
      <c r="D8">
        <v>299</v>
      </c>
      <c r="E8">
        <f t="shared" si="0"/>
        <v>54</v>
      </c>
      <c r="F8">
        <f t="shared" si="0"/>
        <v>54</v>
      </c>
    </row>
    <row r="9" spans="1:6" ht="15">
      <c r="A9" t="s">
        <v>7</v>
      </c>
      <c r="D9">
        <v>299</v>
      </c>
      <c r="E9">
        <f t="shared" si="0"/>
        <v>54</v>
      </c>
      <c r="F9">
        <f t="shared" si="0"/>
        <v>54</v>
      </c>
    </row>
    <row r="10" spans="1:6" ht="15">
      <c r="A10" t="s">
        <v>8</v>
      </c>
      <c r="D10">
        <v>299</v>
      </c>
      <c r="E10">
        <f t="shared" si="0"/>
        <v>54</v>
      </c>
      <c r="F10">
        <f t="shared" si="0"/>
        <v>54</v>
      </c>
    </row>
    <row r="11" spans="1:6" ht="15">
      <c r="A11" t="s">
        <v>9</v>
      </c>
      <c r="D11">
        <v>299</v>
      </c>
      <c r="E11">
        <f t="shared" si="0"/>
        <v>54</v>
      </c>
      <c r="F11">
        <f t="shared" si="0"/>
        <v>54</v>
      </c>
    </row>
    <row r="12" spans="1:6" ht="15">
      <c r="A12" t="s">
        <v>10</v>
      </c>
      <c r="D12">
        <v>299</v>
      </c>
      <c r="E12">
        <f t="shared" si="0"/>
        <v>54</v>
      </c>
      <c r="F12">
        <f t="shared" si="0"/>
        <v>54</v>
      </c>
    </row>
    <row r="13" spans="1:6" ht="15">
      <c r="A13" t="s">
        <v>11</v>
      </c>
      <c r="D13">
        <v>299</v>
      </c>
      <c r="E13">
        <f t="shared" si="0"/>
        <v>54</v>
      </c>
      <c r="F13">
        <f t="shared" si="0"/>
        <v>54</v>
      </c>
    </row>
    <row r="14" spans="1:6" ht="15">
      <c r="A14" t="s">
        <v>12</v>
      </c>
      <c r="D14">
        <v>299</v>
      </c>
      <c r="E14">
        <f t="shared" si="0"/>
        <v>54</v>
      </c>
      <c r="F14">
        <f t="shared" si="0"/>
        <v>54</v>
      </c>
    </row>
    <row r="15" spans="1:6" ht="15">
      <c r="A15" t="s">
        <v>13</v>
      </c>
      <c r="D15">
        <v>299</v>
      </c>
      <c r="E15">
        <f t="shared" si="0"/>
        <v>54</v>
      </c>
      <c r="F15">
        <f t="shared" si="0"/>
        <v>54</v>
      </c>
    </row>
    <row r="16" spans="1:3" ht="15">
      <c r="A16">
        <v>2011</v>
      </c>
      <c r="C16">
        <v>1965</v>
      </c>
    </row>
    <row r="17" spans="1:6" ht="15">
      <c r="A17" t="s">
        <v>2</v>
      </c>
      <c r="D17">
        <v>299</v>
      </c>
      <c r="E17">
        <f t="shared" si="0"/>
        <v>54</v>
      </c>
      <c r="F17">
        <f>E17</f>
        <v>54</v>
      </c>
    </row>
    <row r="18" spans="1:6" ht="15">
      <c r="A18" t="s">
        <v>3</v>
      </c>
      <c r="D18">
        <v>299</v>
      </c>
      <c r="E18">
        <f t="shared" si="0"/>
        <v>54</v>
      </c>
      <c r="F18">
        <f aca="true" t="shared" si="1" ref="F18:F28">E18</f>
        <v>54</v>
      </c>
    </row>
    <row r="19" spans="1:6" ht="15">
      <c r="A19" t="s">
        <v>4</v>
      </c>
      <c r="D19">
        <v>304</v>
      </c>
      <c r="E19">
        <f>56+B19*0.0056</f>
        <v>56</v>
      </c>
      <c r="F19">
        <f t="shared" si="1"/>
        <v>56</v>
      </c>
    </row>
    <row r="20" spans="1:6" ht="15">
      <c r="A20" t="s">
        <v>5</v>
      </c>
      <c r="D20">
        <v>304</v>
      </c>
      <c r="E20">
        <f aca="true" t="shared" si="2" ref="E20:E31">56+B20*0.0056</f>
        <v>56</v>
      </c>
      <c r="F20">
        <f t="shared" si="1"/>
        <v>56</v>
      </c>
    </row>
    <row r="21" spans="1:6" ht="15">
      <c r="A21" t="s">
        <v>6</v>
      </c>
      <c r="D21">
        <v>304</v>
      </c>
      <c r="E21">
        <f t="shared" si="2"/>
        <v>56</v>
      </c>
      <c r="F21">
        <f t="shared" si="1"/>
        <v>56</v>
      </c>
    </row>
    <row r="22" spans="1:6" ht="15">
      <c r="A22" t="s">
        <v>7</v>
      </c>
      <c r="D22">
        <v>304</v>
      </c>
      <c r="E22">
        <f t="shared" si="2"/>
        <v>56</v>
      </c>
      <c r="F22">
        <f t="shared" si="1"/>
        <v>56</v>
      </c>
    </row>
    <row r="23" spans="1:6" ht="15">
      <c r="A23" t="s">
        <v>8</v>
      </c>
      <c r="D23">
        <v>304</v>
      </c>
      <c r="E23">
        <f t="shared" si="2"/>
        <v>56</v>
      </c>
      <c r="F23">
        <f t="shared" si="1"/>
        <v>56</v>
      </c>
    </row>
    <row r="24" spans="1:6" ht="15">
      <c r="A24" t="s">
        <v>9</v>
      </c>
      <c r="D24">
        <v>304</v>
      </c>
      <c r="E24">
        <f t="shared" si="2"/>
        <v>56</v>
      </c>
      <c r="F24">
        <f t="shared" si="1"/>
        <v>56</v>
      </c>
    </row>
    <row r="25" spans="1:6" ht="15">
      <c r="A25" t="s">
        <v>10</v>
      </c>
      <c r="D25">
        <v>304</v>
      </c>
      <c r="E25">
        <f t="shared" si="2"/>
        <v>56</v>
      </c>
      <c r="F25">
        <f t="shared" si="1"/>
        <v>56</v>
      </c>
    </row>
    <row r="26" spans="1:6" ht="15">
      <c r="A26" t="s">
        <v>11</v>
      </c>
      <c r="D26">
        <v>304</v>
      </c>
      <c r="E26">
        <f t="shared" si="2"/>
        <v>56</v>
      </c>
      <c r="F26">
        <f t="shared" si="1"/>
        <v>56</v>
      </c>
    </row>
    <row r="27" spans="1:6" ht="15">
      <c r="A27" t="s">
        <v>12</v>
      </c>
      <c r="D27">
        <v>304</v>
      </c>
      <c r="E27">
        <f t="shared" si="2"/>
        <v>56</v>
      </c>
      <c r="F27">
        <f t="shared" si="1"/>
        <v>56</v>
      </c>
    </row>
    <row r="28" spans="1:6" ht="15">
      <c r="A28" t="s">
        <v>13</v>
      </c>
      <c r="D28">
        <v>304</v>
      </c>
      <c r="E28">
        <f t="shared" si="2"/>
        <v>56</v>
      </c>
      <c r="F28">
        <f t="shared" si="1"/>
        <v>56</v>
      </c>
    </row>
    <row r="29" spans="1:3" ht="15">
      <c r="A29">
        <v>2012</v>
      </c>
      <c r="C29">
        <v>1965</v>
      </c>
    </row>
    <row r="30" spans="1:6" ht="15">
      <c r="A30" t="s">
        <v>2</v>
      </c>
      <c r="D30">
        <v>304</v>
      </c>
      <c r="E30">
        <f t="shared" si="2"/>
        <v>56</v>
      </c>
      <c r="F30">
        <f>E30</f>
        <v>56</v>
      </c>
    </row>
    <row r="31" spans="1:6" ht="15">
      <c r="A31" t="s">
        <v>3</v>
      </c>
      <c r="D31">
        <v>304</v>
      </c>
      <c r="E31">
        <f t="shared" si="2"/>
        <v>56</v>
      </c>
      <c r="F31">
        <f aca="true" t="shared" si="3" ref="F31:F41">E31</f>
        <v>56</v>
      </c>
    </row>
    <row r="32" spans="1:6" ht="15">
      <c r="A32" t="s">
        <v>4</v>
      </c>
      <c r="D32">
        <v>304</v>
      </c>
      <c r="E32">
        <f>58+B32*0.0058</f>
        <v>58</v>
      </c>
      <c r="F32">
        <f t="shared" si="3"/>
        <v>58</v>
      </c>
    </row>
    <row r="33" spans="1:6" ht="15">
      <c r="A33" t="s">
        <v>5</v>
      </c>
      <c r="D33">
        <v>304</v>
      </c>
      <c r="E33">
        <f aca="true" t="shared" si="4" ref="E33:E41">58+B33*0.0058</f>
        <v>58</v>
      </c>
      <c r="F33">
        <f t="shared" si="3"/>
        <v>58</v>
      </c>
    </row>
    <row r="34" spans="1:6" ht="15">
      <c r="A34" t="s">
        <v>6</v>
      </c>
      <c r="D34">
        <v>304</v>
      </c>
      <c r="E34">
        <f t="shared" si="4"/>
        <v>58</v>
      </c>
      <c r="F34">
        <f t="shared" si="3"/>
        <v>58</v>
      </c>
    </row>
    <row r="35" spans="1:6" ht="15">
      <c r="A35" t="s">
        <v>7</v>
      </c>
      <c r="D35">
        <v>304</v>
      </c>
      <c r="E35">
        <f t="shared" si="4"/>
        <v>58</v>
      </c>
      <c r="F35">
        <f t="shared" si="3"/>
        <v>58</v>
      </c>
    </row>
    <row r="36" spans="1:6" ht="15">
      <c r="A36" t="s">
        <v>8</v>
      </c>
      <c r="D36">
        <v>304</v>
      </c>
      <c r="E36">
        <f t="shared" si="4"/>
        <v>58</v>
      </c>
      <c r="F36">
        <f t="shared" si="3"/>
        <v>58</v>
      </c>
    </row>
    <row r="37" spans="1:6" ht="15">
      <c r="A37" t="s">
        <v>9</v>
      </c>
      <c r="D37">
        <v>304</v>
      </c>
      <c r="E37">
        <f t="shared" si="4"/>
        <v>58</v>
      </c>
      <c r="F37">
        <f t="shared" si="3"/>
        <v>58</v>
      </c>
    </row>
    <row r="38" spans="1:6" ht="15">
      <c r="A38" t="s">
        <v>10</v>
      </c>
      <c r="D38">
        <v>304</v>
      </c>
      <c r="E38">
        <f t="shared" si="4"/>
        <v>58</v>
      </c>
      <c r="F38">
        <f t="shared" si="3"/>
        <v>58</v>
      </c>
    </row>
    <row r="39" spans="1:6" ht="15">
      <c r="A39" t="s">
        <v>11</v>
      </c>
      <c r="D39">
        <v>304</v>
      </c>
      <c r="E39">
        <f t="shared" si="4"/>
        <v>58</v>
      </c>
      <c r="F39">
        <f t="shared" si="3"/>
        <v>58</v>
      </c>
    </row>
    <row r="40" spans="1:6" ht="15">
      <c r="A40" t="s">
        <v>12</v>
      </c>
      <c r="D40">
        <v>304</v>
      </c>
      <c r="E40">
        <f t="shared" si="4"/>
        <v>58</v>
      </c>
      <c r="F40">
        <f t="shared" si="3"/>
        <v>58</v>
      </c>
    </row>
    <row r="41" spans="1:6" ht="15">
      <c r="A41" t="s">
        <v>13</v>
      </c>
      <c r="D41">
        <v>304</v>
      </c>
      <c r="E41">
        <f t="shared" si="4"/>
        <v>58</v>
      </c>
      <c r="F41">
        <f t="shared" si="3"/>
        <v>58</v>
      </c>
    </row>
    <row r="42" spans="1:3" ht="15">
      <c r="A42">
        <v>2013</v>
      </c>
      <c r="C42">
        <v>2040</v>
      </c>
    </row>
    <row r="43" spans="1:6" ht="15">
      <c r="A43" t="s">
        <v>2</v>
      </c>
      <c r="D43">
        <v>304</v>
      </c>
      <c r="E43">
        <f>58+B43*0.0068</f>
        <v>58</v>
      </c>
      <c r="F43">
        <f>E43</f>
        <v>58</v>
      </c>
    </row>
    <row r="44" spans="1:7" ht="15">
      <c r="A44" t="s">
        <v>3</v>
      </c>
      <c r="D44">
        <v>304</v>
      </c>
      <c r="E44">
        <f>500+(B44*0.003)</f>
        <v>500</v>
      </c>
      <c r="F44">
        <f>25+(B44*0.0075)</f>
        <v>25</v>
      </c>
      <c r="G44" t="s">
        <v>17</v>
      </c>
    </row>
    <row r="45" spans="1:6" ht="15">
      <c r="A45" t="s">
        <v>4</v>
      </c>
      <c r="D45">
        <v>321</v>
      </c>
      <c r="E45">
        <f aca="true" t="shared" si="5" ref="E45:E50">528+(B45*0.003)</f>
        <v>528</v>
      </c>
      <c r="F45">
        <f>26+(B45*0.0075)</f>
        <v>26</v>
      </c>
    </row>
    <row r="46" spans="1:6" ht="15">
      <c r="A46" t="s">
        <v>5</v>
      </c>
      <c r="D46">
        <v>321</v>
      </c>
      <c r="E46">
        <f t="shared" si="5"/>
        <v>528</v>
      </c>
      <c r="F46">
        <f>25+(B46*0.0077)</f>
        <v>25</v>
      </c>
    </row>
    <row r="47" spans="1:6" ht="15">
      <c r="A47" t="s">
        <v>6</v>
      </c>
      <c r="D47">
        <v>321</v>
      </c>
      <c r="E47">
        <f t="shared" si="5"/>
        <v>528</v>
      </c>
      <c r="F47">
        <f>25+(B47*0.0077)</f>
        <v>25</v>
      </c>
    </row>
    <row r="48" spans="1:6" ht="15">
      <c r="A48" t="s">
        <v>7</v>
      </c>
      <c r="D48">
        <v>321</v>
      </c>
      <c r="E48">
        <f t="shared" si="5"/>
        <v>528</v>
      </c>
      <c r="F48">
        <f>25+(B48*0.0077)</f>
        <v>25</v>
      </c>
    </row>
    <row r="49" spans="1:6" ht="15">
      <c r="A49" t="s">
        <v>8</v>
      </c>
      <c r="D49">
        <v>321</v>
      </c>
      <c r="E49">
        <f t="shared" si="5"/>
        <v>528</v>
      </c>
      <c r="F49">
        <f>26+(B49*0.0077)</f>
        <v>26</v>
      </c>
    </row>
    <row r="50" spans="1:6" ht="15">
      <c r="A50" t="s">
        <v>9</v>
      </c>
      <c r="D50">
        <v>321</v>
      </c>
      <c r="E50">
        <f t="shared" si="5"/>
        <v>528</v>
      </c>
      <c r="F50">
        <f>26+(B50*0.0077)</f>
        <v>26</v>
      </c>
    </row>
    <row r="51" spans="1:7" ht="15">
      <c r="A51" t="s">
        <v>10</v>
      </c>
      <c r="D51">
        <v>321</v>
      </c>
      <c r="E51">
        <f>528+(B51*0.006)</f>
        <v>528</v>
      </c>
      <c r="F51">
        <f>26+(B51*0.0107)</f>
        <v>26</v>
      </c>
      <c r="G51" t="s">
        <v>18</v>
      </c>
    </row>
    <row r="52" spans="1:6" ht="15">
      <c r="A52" t="s">
        <v>11</v>
      </c>
      <c r="D52">
        <v>321</v>
      </c>
      <c r="E52">
        <f>528+(B52*0.006)</f>
        <v>528</v>
      </c>
      <c r="F52">
        <f>26+(B52*0.0107)</f>
        <v>26</v>
      </c>
    </row>
    <row r="53" spans="1:6" ht="15">
      <c r="A53" t="s">
        <v>12</v>
      </c>
      <c r="D53">
        <v>321</v>
      </c>
      <c r="E53">
        <f>528+(B53*0.006)</f>
        <v>528</v>
      </c>
      <c r="F53">
        <f>26+(B53*0.0107)</f>
        <v>26</v>
      </c>
    </row>
    <row r="54" spans="1:6" ht="15">
      <c r="A54" t="s">
        <v>13</v>
      </c>
      <c r="D54">
        <v>321</v>
      </c>
      <c r="E54">
        <f>528+(B54*0.006)</f>
        <v>528</v>
      </c>
      <c r="F54">
        <f>26+(B54*0.0107)</f>
        <v>26</v>
      </c>
    </row>
    <row r="55" spans="1:6" ht="15">
      <c r="A55" t="s">
        <v>19</v>
      </c>
      <c r="C55">
        <f>SUM(C3:C54)</f>
        <v>7770</v>
      </c>
      <c r="D55">
        <f>SUM(D3:D54)</f>
        <v>14692</v>
      </c>
      <c r="E55">
        <f>SUM(E4:E54)</f>
        <v>7846</v>
      </c>
      <c r="F55">
        <f>SUM(F4:F54)</f>
        <v>2647</v>
      </c>
    </row>
    <row r="56" spans="1:6" ht="15">
      <c r="A56" t="s">
        <v>21</v>
      </c>
      <c r="F56" s="3">
        <f>C55+D55+F55</f>
        <v>25109</v>
      </c>
    </row>
    <row r="57" spans="1:6" ht="15">
      <c r="A57" t="s">
        <v>20</v>
      </c>
      <c r="F57" s="2">
        <f>C55+D55+E55</f>
        <v>30308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6" sqref="A1:G57"/>
    </sheetView>
  </sheetViews>
  <sheetFormatPr defaultColWidth="9.140625" defaultRowHeight="15"/>
  <cols>
    <col min="1" max="1" width="27.7109375" style="0" customWidth="1"/>
    <col min="2" max="2" width="20.140625" style="0" customWidth="1"/>
    <col min="3" max="3" width="13.7109375" style="0" customWidth="1"/>
    <col min="4" max="4" width="18.00390625" style="0" customWidth="1"/>
    <col min="5" max="5" width="15.57421875" style="0" customWidth="1"/>
    <col min="6" max="6" width="16.421875" style="0" customWidth="1"/>
  </cols>
  <sheetData>
    <row r="1" ht="15">
      <c r="A1" t="s">
        <v>0</v>
      </c>
    </row>
    <row r="2" spans="2:6" ht="75">
      <c r="B2" s="1" t="s">
        <v>22</v>
      </c>
      <c r="C2" s="1" t="s">
        <v>16</v>
      </c>
      <c r="D2" t="s">
        <v>1</v>
      </c>
      <c r="E2" s="1" t="s">
        <v>15</v>
      </c>
      <c r="F2" t="s">
        <v>14</v>
      </c>
    </row>
    <row r="3" spans="1:3" ht="15">
      <c r="A3">
        <v>2010</v>
      </c>
      <c r="C3">
        <v>1800</v>
      </c>
    </row>
    <row r="4" spans="1:6" ht="15">
      <c r="A4" t="s">
        <v>2</v>
      </c>
      <c r="D4">
        <v>319</v>
      </c>
      <c r="E4">
        <f>54+B4*0.0054</f>
        <v>54</v>
      </c>
      <c r="F4">
        <f>D4+E4</f>
        <v>373</v>
      </c>
    </row>
    <row r="5" spans="1:6" ht="15">
      <c r="A5" t="s">
        <v>3</v>
      </c>
      <c r="D5">
        <v>319</v>
      </c>
      <c r="E5">
        <f aca="true" t="shared" si="0" ref="E5:F18">54+B5*0.0054</f>
        <v>54</v>
      </c>
      <c r="F5">
        <f t="shared" si="0"/>
        <v>54</v>
      </c>
    </row>
    <row r="6" spans="1:6" ht="15">
      <c r="A6" t="s">
        <v>4</v>
      </c>
      <c r="D6">
        <v>319</v>
      </c>
      <c r="E6">
        <f t="shared" si="0"/>
        <v>54</v>
      </c>
      <c r="F6">
        <f t="shared" si="0"/>
        <v>54</v>
      </c>
    </row>
    <row r="7" spans="1:6" ht="15">
      <c r="A7" t="s">
        <v>5</v>
      </c>
      <c r="D7">
        <v>319</v>
      </c>
      <c r="E7">
        <f t="shared" si="0"/>
        <v>54</v>
      </c>
      <c r="F7">
        <f t="shared" si="0"/>
        <v>54</v>
      </c>
    </row>
    <row r="8" spans="1:6" ht="15">
      <c r="A8" t="s">
        <v>6</v>
      </c>
      <c r="D8">
        <v>319</v>
      </c>
      <c r="E8">
        <f t="shared" si="0"/>
        <v>54</v>
      </c>
      <c r="F8">
        <f t="shared" si="0"/>
        <v>54</v>
      </c>
    </row>
    <row r="9" spans="1:6" ht="15">
      <c r="A9" t="s">
        <v>7</v>
      </c>
      <c r="D9">
        <v>319</v>
      </c>
      <c r="E9">
        <f t="shared" si="0"/>
        <v>54</v>
      </c>
      <c r="F9">
        <f t="shared" si="0"/>
        <v>54</v>
      </c>
    </row>
    <row r="10" spans="1:6" ht="15">
      <c r="A10" t="s">
        <v>8</v>
      </c>
      <c r="D10">
        <v>319</v>
      </c>
      <c r="E10">
        <f t="shared" si="0"/>
        <v>54</v>
      </c>
      <c r="F10">
        <f t="shared" si="0"/>
        <v>54</v>
      </c>
    </row>
    <row r="11" spans="1:6" ht="15">
      <c r="A11" t="s">
        <v>9</v>
      </c>
      <c r="D11">
        <v>319</v>
      </c>
      <c r="E11">
        <f t="shared" si="0"/>
        <v>54</v>
      </c>
      <c r="F11">
        <f t="shared" si="0"/>
        <v>54</v>
      </c>
    </row>
    <row r="12" spans="1:6" ht="15">
      <c r="A12" t="s">
        <v>10</v>
      </c>
      <c r="D12">
        <v>319</v>
      </c>
      <c r="E12">
        <f t="shared" si="0"/>
        <v>54</v>
      </c>
      <c r="F12">
        <f t="shared" si="0"/>
        <v>54</v>
      </c>
    </row>
    <row r="13" spans="1:6" ht="15">
      <c r="A13" t="s">
        <v>11</v>
      </c>
      <c r="D13">
        <v>319</v>
      </c>
      <c r="E13">
        <f t="shared" si="0"/>
        <v>54</v>
      </c>
      <c r="F13">
        <f t="shared" si="0"/>
        <v>54</v>
      </c>
    </row>
    <row r="14" spans="1:6" ht="15">
      <c r="A14" t="s">
        <v>12</v>
      </c>
      <c r="D14">
        <v>319</v>
      </c>
      <c r="E14">
        <f t="shared" si="0"/>
        <v>54</v>
      </c>
      <c r="F14">
        <f t="shared" si="0"/>
        <v>54</v>
      </c>
    </row>
    <row r="15" spans="1:6" ht="15">
      <c r="A15" t="s">
        <v>13</v>
      </c>
      <c r="D15">
        <v>319</v>
      </c>
      <c r="E15">
        <f t="shared" si="0"/>
        <v>54</v>
      </c>
      <c r="F15">
        <f t="shared" si="0"/>
        <v>54</v>
      </c>
    </row>
    <row r="16" spans="1:4" ht="15">
      <c r="A16">
        <v>2011</v>
      </c>
      <c r="C16">
        <v>1965</v>
      </c>
      <c r="D16">
        <v>319</v>
      </c>
    </row>
    <row r="17" spans="1:6" ht="15">
      <c r="A17" t="s">
        <v>2</v>
      </c>
      <c r="D17">
        <v>319</v>
      </c>
      <c r="E17">
        <f t="shared" si="0"/>
        <v>54</v>
      </c>
      <c r="F17">
        <f>E17</f>
        <v>54</v>
      </c>
    </row>
    <row r="18" spans="1:6" ht="15">
      <c r="A18" t="s">
        <v>3</v>
      </c>
      <c r="D18">
        <v>319</v>
      </c>
      <c r="E18">
        <f t="shared" si="0"/>
        <v>54</v>
      </c>
      <c r="F18">
        <f aca="true" t="shared" si="1" ref="F18:F28">E18</f>
        <v>54</v>
      </c>
    </row>
    <row r="19" spans="1:6" ht="15">
      <c r="A19" t="s">
        <v>4</v>
      </c>
      <c r="D19">
        <v>319</v>
      </c>
      <c r="E19">
        <f>56+B19*0.0056</f>
        <v>56</v>
      </c>
      <c r="F19">
        <f t="shared" si="1"/>
        <v>56</v>
      </c>
    </row>
    <row r="20" spans="1:6" ht="15">
      <c r="A20" t="s">
        <v>5</v>
      </c>
      <c r="D20">
        <v>319</v>
      </c>
      <c r="E20">
        <f aca="true" t="shared" si="2" ref="E20:E31">56+B20*0.0056</f>
        <v>56</v>
      </c>
      <c r="F20">
        <f t="shared" si="1"/>
        <v>56</v>
      </c>
    </row>
    <row r="21" spans="1:6" ht="15">
      <c r="A21" t="s">
        <v>6</v>
      </c>
      <c r="D21">
        <v>319</v>
      </c>
      <c r="E21">
        <f t="shared" si="2"/>
        <v>56</v>
      </c>
      <c r="F21">
        <f t="shared" si="1"/>
        <v>56</v>
      </c>
    </row>
    <row r="22" spans="1:6" ht="15">
      <c r="A22" t="s">
        <v>7</v>
      </c>
      <c r="D22">
        <v>319</v>
      </c>
      <c r="E22">
        <f t="shared" si="2"/>
        <v>56</v>
      </c>
      <c r="F22">
        <f t="shared" si="1"/>
        <v>56</v>
      </c>
    </row>
    <row r="23" spans="1:6" ht="15">
      <c r="A23" t="s">
        <v>8</v>
      </c>
      <c r="D23">
        <v>319</v>
      </c>
      <c r="E23">
        <f t="shared" si="2"/>
        <v>56</v>
      </c>
      <c r="F23">
        <f t="shared" si="1"/>
        <v>56</v>
      </c>
    </row>
    <row r="24" spans="1:6" ht="15">
      <c r="A24" t="s">
        <v>9</v>
      </c>
      <c r="D24">
        <v>319</v>
      </c>
      <c r="E24">
        <f t="shared" si="2"/>
        <v>56</v>
      </c>
      <c r="F24">
        <f t="shared" si="1"/>
        <v>56</v>
      </c>
    </row>
    <row r="25" spans="1:6" ht="15">
      <c r="A25" t="s">
        <v>10</v>
      </c>
      <c r="D25">
        <v>319</v>
      </c>
      <c r="E25">
        <f t="shared" si="2"/>
        <v>56</v>
      </c>
      <c r="F25">
        <f t="shared" si="1"/>
        <v>56</v>
      </c>
    </row>
    <row r="26" spans="1:6" ht="15">
      <c r="A26" t="s">
        <v>11</v>
      </c>
      <c r="D26">
        <v>319</v>
      </c>
      <c r="E26">
        <f t="shared" si="2"/>
        <v>56</v>
      </c>
      <c r="F26">
        <f t="shared" si="1"/>
        <v>56</v>
      </c>
    </row>
    <row r="27" spans="1:6" ht="15">
      <c r="A27" t="s">
        <v>12</v>
      </c>
      <c r="D27">
        <v>319</v>
      </c>
      <c r="E27">
        <f t="shared" si="2"/>
        <v>56</v>
      </c>
      <c r="F27">
        <f t="shared" si="1"/>
        <v>56</v>
      </c>
    </row>
    <row r="28" spans="1:6" ht="15">
      <c r="A28" t="s">
        <v>13</v>
      </c>
      <c r="D28">
        <v>319</v>
      </c>
      <c r="E28">
        <f t="shared" si="2"/>
        <v>56</v>
      </c>
      <c r="F28">
        <f t="shared" si="1"/>
        <v>56</v>
      </c>
    </row>
    <row r="29" spans="1:3" ht="15">
      <c r="A29">
        <v>2012</v>
      </c>
      <c r="C29">
        <v>1965</v>
      </c>
    </row>
    <row r="30" spans="1:6" ht="15">
      <c r="A30" t="s">
        <v>2</v>
      </c>
      <c r="D30">
        <v>319</v>
      </c>
      <c r="E30">
        <f t="shared" si="2"/>
        <v>56</v>
      </c>
      <c r="F30">
        <f>E30</f>
        <v>56</v>
      </c>
    </row>
    <row r="31" spans="1:6" ht="15">
      <c r="A31" t="s">
        <v>3</v>
      </c>
      <c r="D31">
        <v>319</v>
      </c>
      <c r="E31">
        <f t="shared" si="2"/>
        <v>56</v>
      </c>
      <c r="F31">
        <f aca="true" t="shared" si="3" ref="F31:F41">E31</f>
        <v>56</v>
      </c>
    </row>
    <row r="32" spans="1:6" ht="15">
      <c r="A32" t="s">
        <v>4</v>
      </c>
      <c r="D32">
        <v>319</v>
      </c>
      <c r="E32">
        <f>58+B32*0.0058</f>
        <v>58</v>
      </c>
      <c r="F32">
        <f t="shared" si="3"/>
        <v>58</v>
      </c>
    </row>
    <row r="33" spans="1:6" ht="15">
      <c r="A33" t="s">
        <v>5</v>
      </c>
      <c r="D33">
        <v>319</v>
      </c>
      <c r="E33">
        <f aca="true" t="shared" si="4" ref="E33:E41">58+B33*0.0058</f>
        <v>58</v>
      </c>
      <c r="F33">
        <f t="shared" si="3"/>
        <v>58</v>
      </c>
    </row>
    <row r="34" spans="1:6" ht="15">
      <c r="A34" t="s">
        <v>6</v>
      </c>
      <c r="D34">
        <v>319</v>
      </c>
      <c r="E34">
        <f t="shared" si="4"/>
        <v>58</v>
      </c>
      <c r="F34">
        <f t="shared" si="3"/>
        <v>58</v>
      </c>
    </row>
    <row r="35" spans="1:6" ht="15">
      <c r="A35" t="s">
        <v>7</v>
      </c>
      <c r="D35">
        <v>319</v>
      </c>
      <c r="E35">
        <f t="shared" si="4"/>
        <v>58</v>
      </c>
      <c r="F35">
        <f t="shared" si="3"/>
        <v>58</v>
      </c>
    </row>
    <row r="36" spans="1:6" ht="15">
      <c r="A36" t="s">
        <v>8</v>
      </c>
      <c r="D36">
        <v>319</v>
      </c>
      <c r="E36">
        <f t="shared" si="4"/>
        <v>58</v>
      </c>
      <c r="F36">
        <f t="shared" si="3"/>
        <v>58</v>
      </c>
    </row>
    <row r="37" spans="1:6" ht="15">
      <c r="A37" t="s">
        <v>9</v>
      </c>
      <c r="D37">
        <v>319</v>
      </c>
      <c r="E37">
        <f t="shared" si="4"/>
        <v>58</v>
      </c>
      <c r="F37">
        <f t="shared" si="3"/>
        <v>58</v>
      </c>
    </row>
    <row r="38" spans="1:6" ht="15">
      <c r="A38" t="s">
        <v>10</v>
      </c>
      <c r="D38">
        <v>319</v>
      </c>
      <c r="E38">
        <f t="shared" si="4"/>
        <v>58</v>
      </c>
      <c r="F38">
        <f t="shared" si="3"/>
        <v>58</v>
      </c>
    </row>
    <row r="39" spans="1:6" ht="15">
      <c r="A39" t="s">
        <v>11</v>
      </c>
      <c r="D39">
        <v>319</v>
      </c>
      <c r="E39">
        <f t="shared" si="4"/>
        <v>58</v>
      </c>
      <c r="F39">
        <f t="shared" si="3"/>
        <v>58</v>
      </c>
    </row>
    <row r="40" spans="1:6" ht="15">
      <c r="A40" t="s">
        <v>12</v>
      </c>
      <c r="D40">
        <v>319</v>
      </c>
      <c r="E40">
        <f t="shared" si="4"/>
        <v>58</v>
      </c>
      <c r="F40">
        <f t="shared" si="3"/>
        <v>58</v>
      </c>
    </row>
    <row r="41" spans="1:6" ht="15">
      <c r="A41" t="s">
        <v>13</v>
      </c>
      <c r="D41">
        <v>319</v>
      </c>
      <c r="E41">
        <f t="shared" si="4"/>
        <v>58</v>
      </c>
      <c r="F41">
        <f t="shared" si="3"/>
        <v>58</v>
      </c>
    </row>
    <row r="42" spans="1:3" ht="15">
      <c r="A42">
        <v>2013</v>
      </c>
      <c r="C42">
        <v>2040</v>
      </c>
    </row>
    <row r="43" spans="1:6" ht="15">
      <c r="A43" t="s">
        <v>2</v>
      </c>
      <c r="D43">
        <v>319</v>
      </c>
      <c r="E43">
        <f>58+B43*0.0068</f>
        <v>58</v>
      </c>
      <c r="F43">
        <f>E43</f>
        <v>58</v>
      </c>
    </row>
    <row r="44" spans="1:7" ht="15">
      <c r="A44" t="s">
        <v>3</v>
      </c>
      <c r="D44">
        <v>319</v>
      </c>
      <c r="E44">
        <f>500+(B44*0.003)</f>
        <v>500</v>
      </c>
      <c r="F44">
        <f>25+(B44*0.0075)</f>
        <v>25</v>
      </c>
      <c r="G44" t="s">
        <v>17</v>
      </c>
    </row>
    <row r="45" spans="1:6" ht="15">
      <c r="A45" t="s">
        <v>4</v>
      </c>
      <c r="D45">
        <v>335</v>
      </c>
      <c r="E45">
        <f aca="true" t="shared" si="5" ref="E45:E50">528+(B45*0.003)</f>
        <v>528</v>
      </c>
      <c r="F45">
        <f>26+(B45*0.0075)</f>
        <v>26</v>
      </c>
    </row>
    <row r="46" spans="1:6" ht="15">
      <c r="A46" t="s">
        <v>5</v>
      </c>
      <c r="D46">
        <v>335</v>
      </c>
      <c r="E46">
        <f t="shared" si="5"/>
        <v>528</v>
      </c>
      <c r="F46">
        <f>25+(B46*0.0077)</f>
        <v>25</v>
      </c>
    </row>
    <row r="47" spans="1:6" ht="15">
      <c r="A47" t="s">
        <v>6</v>
      </c>
      <c r="D47">
        <v>335</v>
      </c>
      <c r="E47">
        <f t="shared" si="5"/>
        <v>528</v>
      </c>
      <c r="F47">
        <f>25+(B47*0.0077)</f>
        <v>25</v>
      </c>
    </row>
    <row r="48" spans="1:6" ht="15">
      <c r="A48" t="s">
        <v>7</v>
      </c>
      <c r="D48">
        <v>335</v>
      </c>
      <c r="E48">
        <f t="shared" si="5"/>
        <v>528</v>
      </c>
      <c r="F48">
        <f>25+(B48*0.0077)</f>
        <v>25</v>
      </c>
    </row>
    <row r="49" spans="1:6" ht="15">
      <c r="A49" t="s">
        <v>8</v>
      </c>
      <c r="D49">
        <v>335</v>
      </c>
      <c r="E49">
        <f t="shared" si="5"/>
        <v>528</v>
      </c>
      <c r="F49">
        <f>26+(B49*0.0077)</f>
        <v>26</v>
      </c>
    </row>
    <row r="50" spans="1:6" ht="15">
      <c r="A50" t="s">
        <v>9</v>
      </c>
      <c r="D50">
        <v>335</v>
      </c>
      <c r="E50">
        <f t="shared" si="5"/>
        <v>528</v>
      </c>
      <c r="F50">
        <f>26+(B50*0.0077)</f>
        <v>26</v>
      </c>
    </row>
    <row r="51" spans="1:7" ht="15">
      <c r="A51" t="s">
        <v>10</v>
      </c>
      <c r="D51">
        <v>335</v>
      </c>
      <c r="E51">
        <f>528+(B51*0.006)</f>
        <v>528</v>
      </c>
      <c r="F51">
        <f>26+(B51*0.0107)</f>
        <v>26</v>
      </c>
      <c r="G51" t="s">
        <v>18</v>
      </c>
    </row>
    <row r="52" spans="1:6" ht="15">
      <c r="A52" t="s">
        <v>11</v>
      </c>
      <c r="D52">
        <v>335</v>
      </c>
      <c r="E52">
        <f>528+(B52*0.006)</f>
        <v>528</v>
      </c>
      <c r="F52">
        <f>26+(B52*0.0107)</f>
        <v>26</v>
      </c>
    </row>
    <row r="53" spans="1:6" ht="15">
      <c r="A53" t="s">
        <v>12</v>
      </c>
      <c r="D53">
        <v>335</v>
      </c>
      <c r="E53">
        <f>528+(B53*0.006)</f>
        <v>528</v>
      </c>
      <c r="F53">
        <f>26+(B53*0.0107)</f>
        <v>26</v>
      </c>
    </row>
    <row r="54" spans="1:6" ht="15">
      <c r="A54" t="s">
        <v>13</v>
      </c>
      <c r="D54">
        <v>335</v>
      </c>
      <c r="E54">
        <f>528+(B54*0.006)</f>
        <v>528</v>
      </c>
      <c r="F54">
        <f>26+(B54*0.0107)</f>
        <v>26</v>
      </c>
    </row>
    <row r="55" spans="1:6" ht="15">
      <c r="A55" t="s">
        <v>19</v>
      </c>
      <c r="C55">
        <f>SUM(C3:C54)</f>
        <v>7770</v>
      </c>
      <c r="D55">
        <f>SUM(D3:D54)</f>
        <v>15791</v>
      </c>
      <c r="E55">
        <f>SUM(E4:E54)</f>
        <v>7846</v>
      </c>
      <c r="F55">
        <f>SUM(F4:F54)</f>
        <v>2667</v>
      </c>
    </row>
    <row r="56" spans="1:6" ht="15">
      <c r="A56" t="s">
        <v>21</v>
      </c>
      <c r="F56" s="3">
        <f>C55+D55+F55</f>
        <v>26228</v>
      </c>
    </row>
    <row r="57" spans="1:6" ht="15">
      <c r="A57" t="s">
        <v>20</v>
      </c>
      <c r="F57" s="2">
        <f>C55+D55+E55</f>
        <v>31407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">
      <selection activeCell="E60" sqref="E60"/>
    </sheetView>
  </sheetViews>
  <sheetFormatPr defaultColWidth="9.140625" defaultRowHeight="15"/>
  <cols>
    <col min="1" max="1" width="27.7109375" style="0" customWidth="1"/>
    <col min="2" max="2" width="16.7109375" style="0" customWidth="1"/>
    <col min="3" max="3" width="13.421875" style="0" customWidth="1"/>
    <col min="4" max="4" width="15.57421875" style="0" customWidth="1"/>
    <col min="5" max="5" width="15.28125" style="0" customWidth="1"/>
    <col min="6" max="6" width="13.421875" style="0" customWidth="1"/>
  </cols>
  <sheetData>
    <row r="1" ht="15">
      <c r="A1" t="s">
        <v>0</v>
      </c>
    </row>
    <row r="2" spans="2:6" ht="105">
      <c r="B2" s="1" t="s">
        <v>22</v>
      </c>
      <c r="C2" s="1" t="s">
        <v>16</v>
      </c>
      <c r="D2" s="1" t="s">
        <v>1</v>
      </c>
      <c r="E2" s="1" t="s">
        <v>15</v>
      </c>
      <c r="F2" t="s">
        <v>14</v>
      </c>
    </row>
    <row r="3" spans="1:3" ht="15">
      <c r="A3">
        <v>2010</v>
      </c>
      <c r="C3">
        <v>1800</v>
      </c>
    </row>
    <row r="4" spans="1:6" ht="15">
      <c r="A4" t="s">
        <v>2</v>
      </c>
      <c r="D4">
        <v>519</v>
      </c>
      <c r="E4">
        <f>54+B4*0.0054</f>
        <v>54</v>
      </c>
      <c r="F4">
        <f>D4+E4</f>
        <v>573</v>
      </c>
    </row>
    <row r="5" spans="1:6" ht="15">
      <c r="A5" t="s">
        <v>3</v>
      </c>
      <c r="D5">
        <v>519</v>
      </c>
      <c r="E5">
        <f aca="true" t="shared" si="0" ref="E5:F18">54+B5*0.0054</f>
        <v>54</v>
      </c>
      <c r="F5">
        <f t="shared" si="0"/>
        <v>54</v>
      </c>
    </row>
    <row r="6" spans="1:6" ht="15">
      <c r="A6" t="s">
        <v>4</v>
      </c>
      <c r="D6">
        <v>519</v>
      </c>
      <c r="E6">
        <f t="shared" si="0"/>
        <v>54</v>
      </c>
      <c r="F6">
        <f t="shared" si="0"/>
        <v>54</v>
      </c>
    </row>
    <row r="7" spans="1:6" ht="15">
      <c r="A7" t="s">
        <v>5</v>
      </c>
      <c r="D7">
        <v>519</v>
      </c>
      <c r="E7">
        <f t="shared" si="0"/>
        <v>54</v>
      </c>
      <c r="F7">
        <f t="shared" si="0"/>
        <v>54</v>
      </c>
    </row>
    <row r="8" spans="1:6" ht="15">
      <c r="A8" t="s">
        <v>6</v>
      </c>
      <c r="D8">
        <v>519</v>
      </c>
      <c r="E8">
        <f t="shared" si="0"/>
        <v>54</v>
      </c>
      <c r="F8">
        <f t="shared" si="0"/>
        <v>54</v>
      </c>
    </row>
    <row r="9" spans="1:6" ht="15">
      <c r="A9" t="s">
        <v>7</v>
      </c>
      <c r="D9">
        <v>519</v>
      </c>
      <c r="E9">
        <f t="shared" si="0"/>
        <v>54</v>
      </c>
      <c r="F9">
        <f t="shared" si="0"/>
        <v>54</v>
      </c>
    </row>
    <row r="10" spans="1:6" ht="15">
      <c r="A10" t="s">
        <v>8</v>
      </c>
      <c r="D10">
        <v>519</v>
      </c>
      <c r="E10">
        <f t="shared" si="0"/>
        <v>54</v>
      </c>
      <c r="F10">
        <f t="shared" si="0"/>
        <v>54</v>
      </c>
    </row>
    <row r="11" spans="1:6" ht="15">
      <c r="A11" t="s">
        <v>9</v>
      </c>
      <c r="D11">
        <v>519</v>
      </c>
      <c r="E11">
        <f t="shared" si="0"/>
        <v>54</v>
      </c>
      <c r="F11">
        <f t="shared" si="0"/>
        <v>54</v>
      </c>
    </row>
    <row r="12" spans="1:6" ht="15">
      <c r="A12" t="s">
        <v>10</v>
      </c>
      <c r="D12">
        <v>519</v>
      </c>
      <c r="E12">
        <f t="shared" si="0"/>
        <v>54</v>
      </c>
      <c r="F12">
        <f t="shared" si="0"/>
        <v>54</v>
      </c>
    </row>
    <row r="13" spans="1:6" ht="15">
      <c r="A13" t="s">
        <v>11</v>
      </c>
      <c r="D13">
        <v>519</v>
      </c>
      <c r="E13">
        <f t="shared" si="0"/>
        <v>54</v>
      </c>
      <c r="F13">
        <f t="shared" si="0"/>
        <v>54</v>
      </c>
    </row>
    <row r="14" spans="1:6" ht="15">
      <c r="A14" t="s">
        <v>12</v>
      </c>
      <c r="D14">
        <v>519</v>
      </c>
      <c r="E14">
        <f t="shared" si="0"/>
        <v>54</v>
      </c>
      <c r="F14">
        <f t="shared" si="0"/>
        <v>54</v>
      </c>
    </row>
    <row r="15" spans="1:6" ht="15">
      <c r="A15" t="s">
        <v>13</v>
      </c>
      <c r="D15">
        <v>519</v>
      </c>
      <c r="E15">
        <f t="shared" si="0"/>
        <v>54</v>
      </c>
      <c r="F15">
        <f t="shared" si="0"/>
        <v>54</v>
      </c>
    </row>
    <row r="16" spans="1:3" ht="15">
      <c r="A16">
        <v>2011</v>
      </c>
      <c r="C16">
        <v>1965</v>
      </c>
    </row>
    <row r="17" spans="1:6" ht="15">
      <c r="A17" t="s">
        <v>2</v>
      </c>
      <c r="D17">
        <v>519</v>
      </c>
      <c r="E17">
        <f t="shared" si="0"/>
        <v>54</v>
      </c>
      <c r="F17">
        <f>E17</f>
        <v>54</v>
      </c>
    </row>
    <row r="18" spans="1:6" ht="15">
      <c r="A18" t="s">
        <v>3</v>
      </c>
      <c r="D18">
        <v>519</v>
      </c>
      <c r="E18">
        <f t="shared" si="0"/>
        <v>54</v>
      </c>
      <c r="F18">
        <f aca="true" t="shared" si="1" ref="F18:F28">E18</f>
        <v>54</v>
      </c>
    </row>
    <row r="19" spans="1:6" ht="15">
      <c r="A19" t="s">
        <v>4</v>
      </c>
      <c r="D19">
        <v>519</v>
      </c>
      <c r="E19">
        <f>56+B19*0.0056</f>
        <v>56</v>
      </c>
      <c r="F19">
        <f t="shared" si="1"/>
        <v>56</v>
      </c>
    </row>
    <row r="20" spans="1:6" ht="15">
      <c r="A20" t="s">
        <v>5</v>
      </c>
      <c r="D20">
        <v>519</v>
      </c>
      <c r="E20">
        <f aca="true" t="shared" si="2" ref="E20:E31">56+B20*0.0056</f>
        <v>56</v>
      </c>
      <c r="F20">
        <f t="shared" si="1"/>
        <v>56</v>
      </c>
    </row>
    <row r="21" spans="1:6" ht="15">
      <c r="A21" t="s">
        <v>6</v>
      </c>
      <c r="D21">
        <v>519</v>
      </c>
      <c r="E21">
        <f t="shared" si="2"/>
        <v>56</v>
      </c>
      <c r="F21">
        <f t="shared" si="1"/>
        <v>56</v>
      </c>
    </row>
    <row r="22" spans="1:6" ht="15">
      <c r="A22" t="s">
        <v>7</v>
      </c>
      <c r="D22">
        <v>519</v>
      </c>
      <c r="E22">
        <f t="shared" si="2"/>
        <v>56</v>
      </c>
      <c r="F22">
        <f t="shared" si="1"/>
        <v>56</v>
      </c>
    </row>
    <row r="23" spans="1:6" ht="15">
      <c r="A23" t="s">
        <v>8</v>
      </c>
      <c r="D23">
        <v>519</v>
      </c>
      <c r="E23">
        <f t="shared" si="2"/>
        <v>56</v>
      </c>
      <c r="F23">
        <f t="shared" si="1"/>
        <v>56</v>
      </c>
    </row>
    <row r="24" spans="1:6" ht="15">
      <c r="A24" t="s">
        <v>9</v>
      </c>
      <c r="D24">
        <v>519</v>
      </c>
      <c r="E24">
        <f t="shared" si="2"/>
        <v>56</v>
      </c>
      <c r="F24">
        <f t="shared" si="1"/>
        <v>56</v>
      </c>
    </row>
    <row r="25" spans="1:6" ht="15">
      <c r="A25" t="s">
        <v>10</v>
      </c>
      <c r="D25">
        <v>519</v>
      </c>
      <c r="E25">
        <f t="shared" si="2"/>
        <v>56</v>
      </c>
      <c r="F25">
        <f t="shared" si="1"/>
        <v>56</v>
      </c>
    </row>
    <row r="26" spans="1:6" ht="15">
      <c r="A26" t="s">
        <v>11</v>
      </c>
      <c r="D26">
        <v>519</v>
      </c>
      <c r="E26">
        <f t="shared" si="2"/>
        <v>56</v>
      </c>
      <c r="F26">
        <f t="shared" si="1"/>
        <v>56</v>
      </c>
    </row>
    <row r="27" spans="1:6" ht="15">
      <c r="A27" t="s">
        <v>12</v>
      </c>
      <c r="D27">
        <v>519</v>
      </c>
      <c r="E27">
        <f t="shared" si="2"/>
        <v>56</v>
      </c>
      <c r="F27">
        <f t="shared" si="1"/>
        <v>56</v>
      </c>
    </row>
    <row r="28" spans="1:6" ht="15">
      <c r="A28" t="s">
        <v>13</v>
      </c>
      <c r="D28">
        <v>519</v>
      </c>
      <c r="E28">
        <f t="shared" si="2"/>
        <v>56</v>
      </c>
      <c r="F28">
        <f t="shared" si="1"/>
        <v>56</v>
      </c>
    </row>
    <row r="29" spans="1:3" ht="15">
      <c r="A29">
        <v>2012</v>
      </c>
      <c r="C29">
        <v>1965</v>
      </c>
    </row>
    <row r="30" spans="1:6" ht="15">
      <c r="A30" t="s">
        <v>2</v>
      </c>
      <c r="D30">
        <v>519</v>
      </c>
      <c r="E30">
        <f t="shared" si="2"/>
        <v>56</v>
      </c>
      <c r="F30">
        <f>E30</f>
        <v>56</v>
      </c>
    </row>
    <row r="31" spans="1:6" ht="15">
      <c r="A31" t="s">
        <v>3</v>
      </c>
      <c r="D31">
        <v>519</v>
      </c>
      <c r="E31">
        <f t="shared" si="2"/>
        <v>56</v>
      </c>
      <c r="F31">
        <f aca="true" t="shared" si="3" ref="F31:F41">E31</f>
        <v>56</v>
      </c>
    </row>
    <row r="32" spans="1:6" ht="15">
      <c r="A32" t="s">
        <v>4</v>
      </c>
      <c r="D32">
        <v>519</v>
      </c>
      <c r="E32">
        <f>58+B32*0.0058</f>
        <v>58</v>
      </c>
      <c r="F32">
        <f t="shared" si="3"/>
        <v>58</v>
      </c>
    </row>
    <row r="33" spans="1:6" ht="15">
      <c r="A33" t="s">
        <v>5</v>
      </c>
      <c r="D33">
        <v>519</v>
      </c>
      <c r="E33">
        <f aca="true" t="shared" si="4" ref="E33:E41">58+B33*0.0058</f>
        <v>58</v>
      </c>
      <c r="F33">
        <f t="shared" si="3"/>
        <v>58</v>
      </c>
    </row>
    <row r="34" spans="1:6" ht="15">
      <c r="A34" t="s">
        <v>6</v>
      </c>
      <c r="D34">
        <v>519</v>
      </c>
      <c r="E34">
        <f t="shared" si="4"/>
        <v>58</v>
      </c>
      <c r="F34">
        <f t="shared" si="3"/>
        <v>58</v>
      </c>
    </row>
    <row r="35" spans="1:6" ht="15">
      <c r="A35" t="s">
        <v>7</v>
      </c>
      <c r="D35">
        <v>519</v>
      </c>
      <c r="E35">
        <f t="shared" si="4"/>
        <v>58</v>
      </c>
      <c r="F35">
        <f t="shared" si="3"/>
        <v>58</v>
      </c>
    </row>
    <row r="36" spans="1:6" ht="15">
      <c r="A36" t="s">
        <v>8</v>
      </c>
      <c r="D36">
        <v>519</v>
      </c>
      <c r="E36">
        <f t="shared" si="4"/>
        <v>58</v>
      </c>
      <c r="F36">
        <f t="shared" si="3"/>
        <v>58</v>
      </c>
    </row>
    <row r="37" spans="1:6" ht="15">
      <c r="A37" t="s">
        <v>9</v>
      </c>
      <c r="D37">
        <v>519</v>
      </c>
      <c r="E37">
        <f t="shared" si="4"/>
        <v>58</v>
      </c>
      <c r="F37">
        <f t="shared" si="3"/>
        <v>58</v>
      </c>
    </row>
    <row r="38" spans="1:6" ht="15">
      <c r="A38" t="s">
        <v>10</v>
      </c>
      <c r="D38">
        <v>519</v>
      </c>
      <c r="E38">
        <f t="shared" si="4"/>
        <v>58</v>
      </c>
      <c r="F38">
        <f t="shared" si="3"/>
        <v>58</v>
      </c>
    </row>
    <row r="39" spans="1:6" ht="15">
      <c r="A39" t="s">
        <v>11</v>
      </c>
      <c r="D39">
        <v>519</v>
      </c>
      <c r="E39">
        <f t="shared" si="4"/>
        <v>58</v>
      </c>
      <c r="F39">
        <f t="shared" si="3"/>
        <v>58</v>
      </c>
    </row>
    <row r="40" spans="1:6" ht="15">
      <c r="A40" t="s">
        <v>12</v>
      </c>
      <c r="D40">
        <v>519</v>
      </c>
      <c r="E40">
        <f t="shared" si="4"/>
        <v>58</v>
      </c>
      <c r="F40">
        <f t="shared" si="3"/>
        <v>58</v>
      </c>
    </row>
    <row r="41" spans="1:6" ht="15">
      <c r="A41" t="s">
        <v>13</v>
      </c>
      <c r="D41">
        <v>519</v>
      </c>
      <c r="E41">
        <f t="shared" si="4"/>
        <v>58</v>
      </c>
      <c r="F41">
        <f t="shared" si="3"/>
        <v>58</v>
      </c>
    </row>
    <row r="42" spans="1:3" ht="15">
      <c r="A42">
        <v>2013</v>
      </c>
      <c r="C42">
        <v>2040</v>
      </c>
    </row>
    <row r="43" spans="1:6" ht="15">
      <c r="A43" t="s">
        <v>2</v>
      </c>
      <c r="D43">
        <v>519</v>
      </c>
      <c r="E43">
        <f>58+B43*0.0068</f>
        <v>58</v>
      </c>
      <c r="F43">
        <f>E43</f>
        <v>58</v>
      </c>
    </row>
    <row r="44" spans="1:7" ht="15">
      <c r="A44" t="s">
        <v>3</v>
      </c>
      <c r="D44">
        <v>519</v>
      </c>
      <c r="E44">
        <f>500+(B44*0.003)</f>
        <v>500</v>
      </c>
      <c r="F44">
        <f>25+(B44*0.0075)</f>
        <v>25</v>
      </c>
      <c r="G44" t="s">
        <v>17</v>
      </c>
    </row>
    <row r="45" spans="1:6" ht="15">
      <c r="A45" t="s">
        <v>4</v>
      </c>
      <c r="D45">
        <v>539</v>
      </c>
      <c r="E45">
        <f aca="true" t="shared" si="5" ref="E45:E50">528+(B45*0.003)</f>
        <v>528</v>
      </c>
      <c r="F45">
        <f>26+(B45*0.0075)</f>
        <v>26</v>
      </c>
    </row>
    <row r="46" spans="1:6" ht="15">
      <c r="A46" t="s">
        <v>5</v>
      </c>
      <c r="D46">
        <v>539</v>
      </c>
      <c r="E46">
        <f t="shared" si="5"/>
        <v>528</v>
      </c>
      <c r="F46">
        <f>25+(B46*0.0077)</f>
        <v>25</v>
      </c>
    </row>
    <row r="47" spans="1:6" ht="15">
      <c r="A47" t="s">
        <v>6</v>
      </c>
      <c r="D47">
        <v>539</v>
      </c>
      <c r="E47">
        <f t="shared" si="5"/>
        <v>528</v>
      </c>
      <c r="F47">
        <f>25+(B47*0.0077)</f>
        <v>25</v>
      </c>
    </row>
    <row r="48" spans="1:6" ht="15">
      <c r="A48" t="s">
        <v>7</v>
      </c>
      <c r="D48">
        <v>539</v>
      </c>
      <c r="E48">
        <f t="shared" si="5"/>
        <v>528</v>
      </c>
      <c r="F48">
        <f>25+(B48*0.0077)</f>
        <v>25</v>
      </c>
    </row>
    <row r="49" spans="1:6" ht="15">
      <c r="A49" t="s">
        <v>8</v>
      </c>
      <c r="D49">
        <v>539</v>
      </c>
      <c r="E49">
        <f t="shared" si="5"/>
        <v>528</v>
      </c>
      <c r="F49">
        <f>26+(B49*0.0077)</f>
        <v>26</v>
      </c>
    </row>
    <row r="50" spans="1:6" ht="15">
      <c r="A50" t="s">
        <v>9</v>
      </c>
      <c r="D50">
        <v>539</v>
      </c>
      <c r="E50">
        <f t="shared" si="5"/>
        <v>528</v>
      </c>
      <c r="F50">
        <f>26+(B50*0.0077)</f>
        <v>26</v>
      </c>
    </row>
    <row r="51" spans="1:7" ht="15">
      <c r="A51" t="s">
        <v>10</v>
      </c>
      <c r="D51">
        <v>539</v>
      </c>
      <c r="E51">
        <f>528+(B51*0.006)</f>
        <v>528</v>
      </c>
      <c r="F51">
        <f>26+(B51*0.0107)</f>
        <v>26</v>
      </c>
      <c r="G51" t="s">
        <v>18</v>
      </c>
    </row>
    <row r="52" spans="1:6" ht="15">
      <c r="A52" t="s">
        <v>11</v>
      </c>
      <c r="D52">
        <v>539</v>
      </c>
      <c r="E52">
        <f>528+(B52*0.006)</f>
        <v>528</v>
      </c>
      <c r="F52">
        <f>26+(B52*0.0107)</f>
        <v>26</v>
      </c>
    </row>
    <row r="53" spans="1:6" ht="15">
      <c r="A53" t="s">
        <v>12</v>
      </c>
      <c r="D53">
        <v>539</v>
      </c>
      <c r="E53">
        <f>528+(B53*0.006)</f>
        <v>528</v>
      </c>
      <c r="F53">
        <f>26+(B53*0.0107)</f>
        <v>26</v>
      </c>
    </row>
    <row r="54" spans="1:6" ht="15">
      <c r="A54" t="s">
        <v>13</v>
      </c>
      <c r="D54">
        <v>539</v>
      </c>
      <c r="E54">
        <f>528+(B54*0.006)</f>
        <v>528</v>
      </c>
      <c r="F54">
        <f>26+(B54*0.0107)</f>
        <v>26</v>
      </c>
    </row>
    <row r="55" spans="1:6" ht="15">
      <c r="A55" t="s">
        <v>19</v>
      </c>
      <c r="C55">
        <f>SUM(C3:C54)</f>
        <v>7770</v>
      </c>
      <c r="D55">
        <f>SUM(D3:D54)</f>
        <v>25112</v>
      </c>
      <c r="E55">
        <f>SUM(E4:E54)</f>
        <v>7846</v>
      </c>
      <c r="F55">
        <f>SUM(F4:F54)</f>
        <v>2867</v>
      </c>
    </row>
    <row r="56" spans="1:6" ht="15">
      <c r="A56" t="s">
        <v>21</v>
      </c>
      <c r="F56" s="3">
        <f>C55+D55+F55</f>
        <v>35749</v>
      </c>
    </row>
    <row r="57" spans="1:6" ht="15">
      <c r="A57" t="s">
        <v>20</v>
      </c>
      <c r="F57" s="2">
        <f>C55+D55+E55</f>
        <v>40728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Erzsébet</dc:creator>
  <cp:keywords/>
  <dc:description/>
  <cp:lastModifiedBy>Kürti Judit</cp:lastModifiedBy>
  <dcterms:created xsi:type="dcterms:W3CDTF">2014-06-18T13:00:53Z</dcterms:created>
  <dcterms:modified xsi:type="dcterms:W3CDTF">2014-06-23T11:18:23Z</dcterms:modified>
  <cp:category/>
  <cp:version/>
  <cp:contentType/>
  <cp:contentStatus/>
</cp:coreProperties>
</file>